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4908" activeTab="0"/>
  </bookViews>
  <sheets>
    <sheet name="Budget Overview" sheetId="1" r:id="rId1"/>
  </sheets>
  <definedNames/>
  <calcPr fullCalcOnLoad="1"/>
</workbook>
</file>

<file path=xl/sharedStrings.xml><?xml version="1.0" encoding="utf-8"?>
<sst xmlns="http://schemas.openxmlformats.org/spreadsheetml/2006/main" count="110" uniqueCount="105">
  <si>
    <t>Total</t>
  </si>
  <si>
    <t>Income</t>
  </si>
  <si>
    <t xml:space="preserve">   Booster Club Income</t>
  </si>
  <si>
    <t xml:space="preserve">      Class Tshirts</t>
  </si>
  <si>
    <t xml:space="preserve">      School Store Income/Spirit Items</t>
  </si>
  <si>
    <t xml:space="preserve">   Total Booster Club Income</t>
  </si>
  <si>
    <t xml:space="preserve">   Carry Over 2013/14</t>
  </si>
  <si>
    <t xml:space="preserve">   Financial Income</t>
  </si>
  <si>
    <t xml:space="preserve">      Interest</t>
  </si>
  <si>
    <t xml:space="preserve">   Total Financial Income</t>
  </si>
  <si>
    <t xml:space="preserve">   Fundraising Income</t>
  </si>
  <si>
    <t xml:space="preserve">      Donations/Fuss Free</t>
  </si>
  <si>
    <t xml:space="preserve">      Fun Run</t>
  </si>
  <si>
    <t xml:space="preserve">      Hospitality Donations</t>
  </si>
  <si>
    <t xml:space="preserve">      Painless Fundraisers</t>
  </si>
  <si>
    <t xml:space="preserve">      Spirit Night</t>
  </si>
  <si>
    <t xml:space="preserve">      Spring Carnival</t>
  </si>
  <si>
    <t xml:space="preserve">         Day of Sales</t>
  </si>
  <si>
    <t xml:space="preserve">         Pre-Sales (wristbands/tickets)</t>
  </si>
  <si>
    <t xml:space="preserve">         Silent Auction</t>
  </si>
  <si>
    <t xml:space="preserve">         Sponsorships</t>
  </si>
  <si>
    <t xml:space="preserve">      Total Spring Carnival</t>
  </si>
  <si>
    <t xml:space="preserve">   Total Fundraising Income</t>
  </si>
  <si>
    <t xml:space="preserve">   PTA Membership</t>
  </si>
  <si>
    <t xml:space="preserve">      National and State PTA Dues</t>
  </si>
  <si>
    <t xml:space="preserve">   Total PTA Membership</t>
  </si>
  <si>
    <t xml:space="preserve">   Service Income</t>
  </si>
  <si>
    <t xml:space="preserve">      Talent Show (concessions, tickets, DVD's,etc)</t>
  </si>
  <si>
    <t xml:space="preserve">   Total Service Income</t>
  </si>
  <si>
    <t>Total Income</t>
  </si>
  <si>
    <t>Expenses</t>
  </si>
  <si>
    <t xml:space="preserve">   Bank Service Charges</t>
  </si>
  <si>
    <t xml:space="preserve">      Account Service Fee</t>
  </si>
  <si>
    <t xml:space="preserve">      NSF Check Fee</t>
  </si>
  <si>
    <t xml:space="preserve">      Returned Check</t>
  </si>
  <si>
    <t xml:space="preserve">   Total Bank Service Charges</t>
  </si>
  <si>
    <t xml:space="preserve">   Booster Club</t>
  </si>
  <si>
    <t xml:space="preserve">      School Store/Spirit Wear</t>
  </si>
  <si>
    <t xml:space="preserve">   Total Booster Club</t>
  </si>
  <si>
    <t xml:space="preserve">   Fundraising Expenses</t>
  </si>
  <si>
    <t xml:space="preserve">         Advertising</t>
  </si>
  <si>
    <t xml:space="preserve">         Attractions</t>
  </si>
  <si>
    <t xml:space="preserve">         Concessions</t>
  </si>
  <si>
    <t xml:space="preserve">         LTISD District Fees</t>
  </si>
  <si>
    <t xml:space="preserve">         Wristbands</t>
  </si>
  <si>
    <t xml:space="preserve">   Total Fundraising Expenses</t>
  </si>
  <si>
    <t xml:space="preserve">   Operating Expenses</t>
  </si>
  <si>
    <t xml:space="preserve">      Insurance</t>
  </si>
  <si>
    <t xml:space="preserve">      Intuit Quickbooks online annual fee</t>
  </si>
  <si>
    <t xml:space="preserve">      Membership</t>
  </si>
  <si>
    <t xml:space="preserve">         Membership awards, parties, etc</t>
  </si>
  <si>
    <t xml:space="preserve">      Total Membership</t>
  </si>
  <si>
    <t xml:space="preserve">      Office (paper/ink/printing/bankslips/stamps)</t>
  </si>
  <si>
    <t xml:space="preserve">      Training (Leadership Orientation Training, TPTA conventions)</t>
  </si>
  <si>
    <t xml:space="preserve">   Total Operating Expenses</t>
  </si>
  <si>
    <t xml:space="preserve">   Program Expense</t>
  </si>
  <si>
    <t xml:space="preserve">      Field Trip Funding</t>
  </si>
  <si>
    <t xml:space="preserve">         5th Grade Year End Trip</t>
  </si>
  <si>
    <t xml:space="preserve">      Total Field Trip Funding</t>
  </si>
  <si>
    <t xml:space="preserve">      Other Events(Science, Math, SS, LA Nights, etc)</t>
  </si>
  <si>
    <t xml:space="preserve">      Pioneer Day</t>
  </si>
  <si>
    <t xml:space="preserve">      SOS Days</t>
  </si>
  <si>
    <t xml:space="preserve">         1st Grade SOS</t>
  </si>
  <si>
    <t xml:space="preserve">         2nd Grade SOS</t>
  </si>
  <si>
    <t xml:space="preserve">         3rd Grade SOS</t>
  </si>
  <si>
    <t xml:space="preserve">         4th Grade SOS</t>
  </si>
  <si>
    <t xml:space="preserve">         5th Grade SOS</t>
  </si>
  <si>
    <t xml:space="preserve">         Kinder SOS</t>
  </si>
  <si>
    <t xml:space="preserve">         Pre-K SOS</t>
  </si>
  <si>
    <t xml:space="preserve">      Total SOS Days</t>
  </si>
  <si>
    <t xml:space="preserve">      Talent Show (decorations, concessions, printing)</t>
  </si>
  <si>
    <t xml:space="preserve">   Total Program Expense</t>
  </si>
  <si>
    <t xml:space="preserve">   Project Expenses</t>
  </si>
  <si>
    <t xml:space="preserve">      Mini grants</t>
  </si>
  <si>
    <t xml:space="preserve">   Total Project Expenses</t>
  </si>
  <si>
    <t xml:space="preserve">   Service Expenses</t>
  </si>
  <si>
    <t xml:space="preserve">      Grade level awards</t>
  </si>
  <si>
    <t xml:space="preserve">         1st Grade</t>
  </si>
  <si>
    <t xml:space="preserve">         2nd Grade</t>
  </si>
  <si>
    <t xml:space="preserve">         3rd Grade</t>
  </si>
  <si>
    <t xml:space="preserve">         4th Grade</t>
  </si>
  <si>
    <t xml:space="preserve">         5th Grade</t>
  </si>
  <si>
    <t xml:space="preserve">         Art</t>
  </si>
  <si>
    <t xml:space="preserve">         Bilingual Reading Specialist</t>
  </si>
  <si>
    <t xml:space="preserve">         Challenge Lab</t>
  </si>
  <si>
    <t xml:space="preserve">         Kindergarten</t>
  </si>
  <si>
    <t xml:space="preserve">         Library</t>
  </si>
  <si>
    <t xml:space="preserve">         Math Specialist</t>
  </si>
  <si>
    <t xml:space="preserve">         Music</t>
  </si>
  <si>
    <t xml:space="preserve">         Physical Education</t>
  </si>
  <si>
    <t xml:space="preserve">         Pre-K</t>
  </si>
  <si>
    <t xml:space="preserve">         Reading Specialist</t>
  </si>
  <si>
    <t xml:space="preserve">         Special Education</t>
  </si>
  <si>
    <t xml:space="preserve">      Total Grade level awards</t>
  </si>
  <si>
    <t xml:space="preserve">      Health &amp; Welfare(Track &amp; Field, Career Day)</t>
  </si>
  <si>
    <t xml:space="preserve">      Hospitality (teacher appreciation/luncheons)</t>
  </si>
  <si>
    <t xml:space="preserve">      Social Events(Back to School, Kinder Round Up, End of school)</t>
  </si>
  <si>
    <t xml:space="preserve">      Volunteer (awards/recognition/PTA tshirts)</t>
  </si>
  <si>
    <t xml:space="preserve">      Yearbook (stipends)</t>
  </si>
  <si>
    <t xml:space="preserve">   Total Service Expenses</t>
  </si>
  <si>
    <t xml:space="preserve">   Taxes</t>
  </si>
  <si>
    <t>Total Expenses</t>
  </si>
  <si>
    <t>Lake Travis Elementary PTA</t>
  </si>
  <si>
    <t>Budget Overview</t>
  </si>
  <si>
    <t xml:space="preserve">2014-2015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</si>
</sst>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</numFmts>
  <fonts count="40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PageLayoutView="0" workbookViewId="0" topLeftCell="A88">
      <selection activeCell="A93" sqref="A93"/>
    </sheetView>
  </sheetViews>
  <sheetFormatPr defaultColWidth="9.140625" defaultRowHeight="12.75"/>
  <cols>
    <col min="1" max="1" width="68.00390625" style="0" customWidth="1"/>
    <col min="2" max="2" width="9.28125" style="0" bestFit="1" customWidth="1"/>
  </cols>
  <sheetData>
    <row r="1" spans="1:2" ht="12.75" customHeight="1">
      <c r="A1" s="9" t="s">
        <v>102</v>
      </c>
      <c r="B1" s="8"/>
    </row>
    <row r="2" spans="1:2" ht="12.75" customHeight="1">
      <c r="A2" s="9" t="s">
        <v>103</v>
      </c>
      <c r="B2" s="8"/>
    </row>
    <row r="3" spans="1:2" ht="12.75" customHeight="1">
      <c r="A3" s="10" t="s">
        <v>104</v>
      </c>
      <c r="B3" s="8"/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5">
        <f>8000</f>
        <v>8000</v>
      </c>
    </row>
    <row r="9" spans="1:2" ht="12.75" customHeight="1">
      <c r="A9" s="3" t="s">
        <v>4</v>
      </c>
      <c r="B9" s="5">
        <f>7500</f>
        <v>7500</v>
      </c>
    </row>
    <row r="10" spans="1:2" ht="12.75" customHeight="1">
      <c r="A10" s="3" t="s">
        <v>5</v>
      </c>
      <c r="B10" s="6">
        <f>((B7)+(B8))+(B9)</f>
        <v>15500</v>
      </c>
    </row>
    <row r="11" spans="1:2" ht="12.75" customHeight="1">
      <c r="A11" s="3" t="s">
        <v>6</v>
      </c>
      <c r="B11" s="5">
        <f>0</f>
        <v>0</v>
      </c>
    </row>
    <row r="12" spans="1:2" ht="12.75" customHeight="1">
      <c r="A12" s="3" t="s">
        <v>7</v>
      </c>
      <c r="B12" s="4"/>
    </row>
    <row r="13" spans="1:2" ht="12.75" customHeight="1">
      <c r="A13" s="3" t="s">
        <v>8</v>
      </c>
      <c r="B13" s="5">
        <f>0</f>
        <v>0</v>
      </c>
    </row>
    <row r="14" spans="1:2" ht="12.75" customHeight="1">
      <c r="A14" s="3" t="s">
        <v>9</v>
      </c>
      <c r="B14" s="6">
        <f>(B12)+(B13)</f>
        <v>0</v>
      </c>
    </row>
    <row r="15" spans="1:2" ht="12.75" customHeight="1">
      <c r="A15" s="3" t="s">
        <v>10</v>
      </c>
      <c r="B15" s="4"/>
    </row>
    <row r="16" spans="1:2" ht="12.75" customHeight="1">
      <c r="A16" s="3" t="s">
        <v>11</v>
      </c>
      <c r="B16" s="5">
        <f>1000</f>
        <v>1000</v>
      </c>
    </row>
    <row r="17" spans="1:2" ht="12.75" customHeight="1">
      <c r="A17" s="3" t="s">
        <v>12</v>
      </c>
      <c r="B17" s="5">
        <f>9000</f>
        <v>9000</v>
      </c>
    </row>
    <row r="18" spans="1:2" ht="12.75" customHeight="1">
      <c r="A18" s="3" t="s">
        <v>13</v>
      </c>
      <c r="B18" s="5">
        <f>400</f>
        <v>400</v>
      </c>
    </row>
    <row r="19" spans="1:2" ht="12.75" customHeight="1">
      <c r="A19" s="3" t="s">
        <v>14</v>
      </c>
      <c r="B19" s="5">
        <f>1000</f>
        <v>1000</v>
      </c>
    </row>
    <row r="20" spans="1:2" ht="12.75" customHeight="1">
      <c r="A20" s="3" t="s">
        <v>15</v>
      </c>
      <c r="B20" s="5">
        <f>1500</f>
        <v>1500</v>
      </c>
    </row>
    <row r="21" spans="1:2" ht="12.75" customHeight="1">
      <c r="A21" s="3" t="s">
        <v>16</v>
      </c>
      <c r="B21" s="4"/>
    </row>
    <row r="22" spans="1:2" ht="12.75" customHeight="1">
      <c r="A22" s="3" t="s">
        <v>17</v>
      </c>
      <c r="B22" s="5">
        <f>2500</f>
        <v>2500</v>
      </c>
    </row>
    <row r="23" spans="1:2" ht="12.75" customHeight="1">
      <c r="A23" s="3" t="s">
        <v>18</v>
      </c>
      <c r="B23" s="5">
        <f>7000</f>
        <v>7000</v>
      </c>
    </row>
    <row r="24" spans="1:2" ht="12.75" customHeight="1">
      <c r="A24" s="3" t="s">
        <v>19</v>
      </c>
      <c r="B24" s="5">
        <f>12000</f>
        <v>12000</v>
      </c>
    </row>
    <row r="25" spans="1:2" ht="12.75" customHeight="1">
      <c r="A25" s="3" t="s">
        <v>20</v>
      </c>
      <c r="B25" s="5">
        <f>7000</f>
        <v>7000</v>
      </c>
    </row>
    <row r="26" spans="1:2" ht="12.75" customHeight="1">
      <c r="A26" s="3" t="s">
        <v>21</v>
      </c>
      <c r="B26" s="6">
        <f>((((B21)+(B22))+(B23))+(B24))+(B25)</f>
        <v>28500</v>
      </c>
    </row>
    <row r="27" spans="1:2" ht="12.75" customHeight="1">
      <c r="A27" s="3" t="s">
        <v>22</v>
      </c>
      <c r="B27" s="6">
        <f>((((((B15)+(B16))+(B17))+(B18))+(B19))+(B20))+(B26)</f>
        <v>41400</v>
      </c>
    </row>
    <row r="28" spans="1:2" ht="12.75" customHeight="1">
      <c r="A28" s="3" t="s">
        <v>23</v>
      </c>
      <c r="B28" s="5">
        <f>4000</f>
        <v>4000</v>
      </c>
    </row>
    <row r="29" spans="1:2" ht="12.75" customHeight="1">
      <c r="A29" s="3" t="s">
        <v>24</v>
      </c>
      <c r="B29" s="5">
        <f>-1800</f>
        <v>-1800</v>
      </c>
    </row>
    <row r="30" spans="1:2" ht="12.75" customHeight="1">
      <c r="A30" s="3" t="s">
        <v>25</v>
      </c>
      <c r="B30" s="6">
        <f>(B28)+(B29)</f>
        <v>2200</v>
      </c>
    </row>
    <row r="31" spans="1:2" ht="12.75" customHeight="1">
      <c r="A31" s="3" t="s">
        <v>26</v>
      </c>
      <c r="B31" s="4"/>
    </row>
    <row r="32" spans="1:2" ht="12.75" customHeight="1">
      <c r="A32" s="3" t="s">
        <v>27</v>
      </c>
      <c r="B32" s="5">
        <f>1000</f>
        <v>1000</v>
      </c>
    </row>
    <row r="33" spans="1:2" ht="12.75" customHeight="1">
      <c r="A33" s="3" t="s">
        <v>28</v>
      </c>
      <c r="B33" s="6">
        <f>(B31)+(B32)</f>
        <v>1000</v>
      </c>
    </row>
    <row r="34" spans="1:2" ht="12.75" customHeight="1">
      <c r="A34" s="3" t="s">
        <v>29</v>
      </c>
      <c r="B34" s="6">
        <f>(((((B10)+(B11))+(B14))+(B27))+(B30))+(B33)</f>
        <v>60100</v>
      </c>
    </row>
    <row r="35" spans="1:2" ht="12.75" customHeight="1">
      <c r="A35" s="3"/>
      <c r="B35" s="6"/>
    </row>
    <row r="36" spans="1:2" ht="12.75" customHeight="1">
      <c r="A36" s="3" t="s">
        <v>30</v>
      </c>
      <c r="B36" s="4"/>
    </row>
    <row r="37" spans="1:2" ht="12.75" customHeight="1">
      <c r="A37" s="3" t="s">
        <v>31</v>
      </c>
      <c r="B37" s="4"/>
    </row>
    <row r="38" spans="1:2" ht="12.75" customHeight="1">
      <c r="A38" s="3" t="s">
        <v>32</v>
      </c>
      <c r="B38" s="5">
        <f>50</f>
        <v>50</v>
      </c>
    </row>
    <row r="39" spans="1:2" ht="12.75" customHeight="1">
      <c r="A39" s="3" t="s">
        <v>33</v>
      </c>
      <c r="B39" s="5">
        <f>100</f>
        <v>100</v>
      </c>
    </row>
    <row r="40" spans="1:2" ht="12.75" customHeight="1">
      <c r="A40" s="3" t="s">
        <v>34</v>
      </c>
      <c r="B40" s="5">
        <f>200</f>
        <v>200</v>
      </c>
    </row>
    <row r="41" spans="1:2" ht="12.75" customHeight="1">
      <c r="A41" s="3" t="s">
        <v>35</v>
      </c>
      <c r="B41" s="6">
        <f>(((B37)+(B38))+(B39))+(B40)</f>
        <v>350</v>
      </c>
    </row>
    <row r="42" spans="1:2" ht="12.75" customHeight="1">
      <c r="A42" s="3" t="s">
        <v>36</v>
      </c>
      <c r="B42" s="4"/>
    </row>
    <row r="43" spans="1:2" ht="12.75" customHeight="1">
      <c r="A43" s="3" t="s">
        <v>3</v>
      </c>
      <c r="B43" s="5">
        <f>6000</f>
        <v>6000</v>
      </c>
    </row>
    <row r="44" spans="1:2" ht="12.75" customHeight="1">
      <c r="A44" s="3" t="s">
        <v>37</v>
      </c>
      <c r="B44" s="5">
        <f>5000</f>
        <v>5000</v>
      </c>
    </row>
    <row r="45" spans="1:2" ht="12.75" customHeight="1">
      <c r="A45" s="3" t="s">
        <v>38</v>
      </c>
      <c r="B45" s="6">
        <f>((B42)+(B43))+(B44)</f>
        <v>11000</v>
      </c>
    </row>
    <row r="46" spans="1:2" ht="12.75" customHeight="1">
      <c r="A46" s="3" t="s">
        <v>39</v>
      </c>
      <c r="B46" s="4"/>
    </row>
    <row r="47" spans="1:2" ht="12.75" customHeight="1">
      <c r="A47" s="3" t="s">
        <v>12</v>
      </c>
      <c r="B47" s="5">
        <f>2300</f>
        <v>2300</v>
      </c>
    </row>
    <row r="48" spans="1:2" ht="12.75" customHeight="1">
      <c r="A48" s="3" t="s">
        <v>16</v>
      </c>
      <c r="B48" s="5">
        <f>0</f>
        <v>0</v>
      </c>
    </row>
    <row r="49" spans="1:2" ht="12.75" customHeight="1">
      <c r="A49" s="3" t="s">
        <v>40</v>
      </c>
      <c r="B49" s="5">
        <f>500</f>
        <v>500</v>
      </c>
    </row>
    <row r="50" spans="1:2" ht="12.75" customHeight="1">
      <c r="A50" s="3" t="s">
        <v>41</v>
      </c>
      <c r="B50" s="5">
        <f>7000</f>
        <v>7000</v>
      </c>
    </row>
    <row r="51" spans="1:2" ht="12.75" customHeight="1">
      <c r="A51" s="3" t="s">
        <v>42</v>
      </c>
      <c r="B51" s="5">
        <f>2500</f>
        <v>2500</v>
      </c>
    </row>
    <row r="52" spans="1:2" ht="12.75" customHeight="1">
      <c r="A52" s="3" t="s">
        <v>43</v>
      </c>
      <c r="B52" s="5">
        <f>750</f>
        <v>750</v>
      </c>
    </row>
    <row r="53" spans="1:2" ht="12.75" customHeight="1">
      <c r="A53" s="3" t="s">
        <v>19</v>
      </c>
      <c r="B53" s="5">
        <f>250</f>
        <v>250</v>
      </c>
    </row>
    <row r="54" spans="1:2" ht="12.75" customHeight="1">
      <c r="A54" s="3" t="s">
        <v>44</v>
      </c>
      <c r="B54" s="5">
        <f>100</f>
        <v>100</v>
      </c>
    </row>
    <row r="55" spans="1:2" ht="12.75" customHeight="1">
      <c r="A55" s="3" t="s">
        <v>21</v>
      </c>
      <c r="B55" s="6">
        <f>((((((B48)+(B49))+(B50))+(B51))+(B52))+(B53))+(B54)</f>
        <v>11100</v>
      </c>
    </row>
    <row r="56" spans="1:2" ht="12.75" customHeight="1">
      <c r="A56" s="3" t="s">
        <v>45</v>
      </c>
      <c r="B56" s="6">
        <f>((B46)+(B47))+(B55)</f>
        <v>13400</v>
      </c>
    </row>
    <row r="57" spans="1:2" ht="12.75" customHeight="1">
      <c r="A57" s="3" t="s">
        <v>46</v>
      </c>
      <c r="B57" s="4"/>
    </row>
    <row r="58" spans="1:2" ht="12.75" customHeight="1">
      <c r="A58" s="3" t="s">
        <v>47</v>
      </c>
      <c r="B58" s="5">
        <f>450</f>
        <v>450</v>
      </c>
    </row>
    <row r="59" spans="1:2" ht="12.75" customHeight="1">
      <c r="A59" s="3" t="s">
        <v>48</v>
      </c>
      <c r="B59" s="5">
        <f>290</f>
        <v>290</v>
      </c>
    </row>
    <row r="60" spans="1:2" ht="12.75" customHeight="1">
      <c r="A60" s="3" t="s">
        <v>49</v>
      </c>
      <c r="B60" s="4"/>
    </row>
    <row r="61" spans="1:2" ht="12.75" customHeight="1">
      <c r="A61" s="3" t="s">
        <v>50</v>
      </c>
      <c r="B61" s="5">
        <f>200</f>
        <v>200</v>
      </c>
    </row>
    <row r="62" spans="1:2" ht="12.75" customHeight="1">
      <c r="A62" s="3" t="s">
        <v>51</v>
      </c>
      <c r="B62" s="6">
        <f>(B60)+(B61)</f>
        <v>200</v>
      </c>
    </row>
    <row r="63" spans="1:2" ht="12.75" customHeight="1">
      <c r="A63" s="3" t="s">
        <v>52</v>
      </c>
      <c r="B63" s="5">
        <f>550</f>
        <v>550</v>
      </c>
    </row>
    <row r="64" spans="1:2" ht="12.75" customHeight="1">
      <c r="A64" s="3" t="s">
        <v>53</v>
      </c>
      <c r="B64" s="5">
        <f>2500</f>
        <v>2500</v>
      </c>
    </row>
    <row r="65" spans="1:2" ht="12.75" customHeight="1">
      <c r="A65" s="3" t="s">
        <v>54</v>
      </c>
      <c r="B65" s="6">
        <f>(((((B57)+(B58))+(B59))+(B62))+(B63))+(B64)</f>
        <v>3990</v>
      </c>
    </row>
    <row r="66" spans="1:2" ht="12.75" customHeight="1">
      <c r="A66" s="3" t="s">
        <v>55</v>
      </c>
      <c r="B66" s="4"/>
    </row>
    <row r="67" spans="1:2" ht="12.75" customHeight="1">
      <c r="A67" s="3" t="s">
        <v>56</v>
      </c>
      <c r="B67" s="5">
        <f>11000</f>
        <v>11000</v>
      </c>
    </row>
    <row r="68" spans="1:2" ht="12.75" customHeight="1">
      <c r="A68" s="3" t="s">
        <v>57</v>
      </c>
      <c r="B68" s="5">
        <f>4500</f>
        <v>4500</v>
      </c>
    </row>
    <row r="69" spans="1:2" ht="12.75" customHeight="1">
      <c r="A69" s="3" t="s">
        <v>58</v>
      </c>
      <c r="B69" s="6">
        <f>(B67)+(B68)</f>
        <v>15500</v>
      </c>
    </row>
    <row r="70" spans="1:2" ht="12.75" customHeight="1">
      <c r="A70" s="3" t="s">
        <v>59</v>
      </c>
      <c r="B70" s="5">
        <f>500</f>
        <v>500</v>
      </c>
    </row>
    <row r="71" spans="1:2" ht="12.75" customHeight="1">
      <c r="A71" s="3" t="s">
        <v>60</v>
      </c>
      <c r="B71" s="5">
        <f>700</f>
        <v>700</v>
      </c>
    </row>
    <row r="72" spans="1:2" ht="12.75" customHeight="1">
      <c r="A72" s="3" t="s">
        <v>61</v>
      </c>
      <c r="B72" s="4"/>
    </row>
    <row r="73" spans="1:2" ht="12.75" customHeight="1">
      <c r="A73" s="3" t="s">
        <v>62</v>
      </c>
      <c r="B73" s="5">
        <f aca="true" t="shared" si="0" ref="B73:B79">100</f>
        <v>100</v>
      </c>
    </row>
    <row r="74" spans="1:2" ht="12.75" customHeight="1">
      <c r="A74" s="3" t="s">
        <v>63</v>
      </c>
      <c r="B74" s="5">
        <f t="shared" si="0"/>
        <v>100</v>
      </c>
    </row>
    <row r="75" spans="1:2" ht="12.75" customHeight="1">
      <c r="A75" s="3" t="s">
        <v>64</v>
      </c>
      <c r="B75" s="5">
        <f t="shared" si="0"/>
        <v>100</v>
      </c>
    </row>
    <row r="76" spans="1:2" ht="12.75" customHeight="1">
      <c r="A76" s="3" t="s">
        <v>65</v>
      </c>
      <c r="B76" s="5">
        <f t="shared" si="0"/>
        <v>100</v>
      </c>
    </row>
    <row r="77" spans="1:2" ht="12.75" customHeight="1">
      <c r="A77" s="3" t="s">
        <v>66</v>
      </c>
      <c r="B77" s="5">
        <f t="shared" si="0"/>
        <v>100</v>
      </c>
    </row>
    <row r="78" spans="1:2" ht="12.75" customHeight="1">
      <c r="A78" s="3" t="s">
        <v>67</v>
      </c>
      <c r="B78" s="5">
        <f t="shared" si="0"/>
        <v>100</v>
      </c>
    </row>
    <row r="79" spans="1:2" ht="12.75" customHeight="1">
      <c r="A79" s="3" t="s">
        <v>68</v>
      </c>
      <c r="B79" s="5">
        <f t="shared" si="0"/>
        <v>100</v>
      </c>
    </row>
    <row r="80" spans="1:2" ht="12.75" customHeight="1">
      <c r="A80" s="3" t="s">
        <v>69</v>
      </c>
      <c r="B80" s="6">
        <f>(((((((B72)+(B73))+(B74))+(B75))+(B76))+(B77))+(B78))+(B79)</f>
        <v>700</v>
      </c>
    </row>
    <row r="81" spans="1:2" ht="12.75" customHeight="1">
      <c r="A81" s="3" t="s">
        <v>70</v>
      </c>
      <c r="B81" s="5">
        <f>500</f>
        <v>500</v>
      </c>
    </row>
    <row r="82" spans="1:2" ht="12.75" customHeight="1">
      <c r="A82" s="3" t="s">
        <v>71</v>
      </c>
      <c r="B82" s="6">
        <f>(((((B66)+(B69))+(B70))+(B71))+(B80))+(B81)</f>
        <v>17900</v>
      </c>
    </row>
    <row r="83" spans="1:2" ht="12.75" customHeight="1">
      <c r="A83" s="3" t="s">
        <v>72</v>
      </c>
      <c r="B83" s="4"/>
    </row>
    <row r="84" spans="1:2" ht="12.75" customHeight="1">
      <c r="A84" s="3" t="s">
        <v>73</v>
      </c>
      <c r="B84" s="5">
        <f>25000</f>
        <v>25000</v>
      </c>
    </row>
    <row r="85" spans="1:2" ht="12.75" customHeight="1">
      <c r="A85" s="3" t="s">
        <v>74</v>
      </c>
      <c r="B85" s="6">
        <f>(B83)+(B84)</f>
        <v>25000</v>
      </c>
    </row>
    <row r="86" spans="1:2" ht="12.75" customHeight="1">
      <c r="A86" s="3" t="s">
        <v>75</v>
      </c>
      <c r="B86" s="4"/>
    </row>
    <row r="87" spans="1:2" ht="12.75" customHeight="1">
      <c r="A87" s="3" t="s">
        <v>76</v>
      </c>
      <c r="B87" s="4"/>
    </row>
    <row r="88" spans="1:2" ht="12.75" customHeight="1">
      <c r="A88" s="3" t="s">
        <v>77</v>
      </c>
      <c r="B88" s="5">
        <f>250</f>
        <v>250</v>
      </c>
    </row>
    <row r="89" spans="1:2" ht="12.75" customHeight="1">
      <c r="A89" s="3" t="s">
        <v>78</v>
      </c>
      <c r="B89" s="5">
        <f>250</f>
        <v>250</v>
      </c>
    </row>
    <row r="90" spans="1:2" ht="12.75" customHeight="1">
      <c r="A90" s="3" t="s">
        <v>79</v>
      </c>
      <c r="B90" s="5">
        <f>250</f>
        <v>250</v>
      </c>
    </row>
    <row r="91" spans="1:2" ht="12.75" customHeight="1">
      <c r="A91" s="3" t="s">
        <v>80</v>
      </c>
      <c r="B91" s="5">
        <f>250</f>
        <v>250</v>
      </c>
    </row>
    <row r="92" spans="1:2" ht="12.75" customHeight="1">
      <c r="A92" s="3" t="s">
        <v>81</v>
      </c>
      <c r="B92" s="5">
        <f>250</f>
        <v>250</v>
      </c>
    </row>
    <row r="93" spans="1:2" ht="12.75" customHeight="1">
      <c r="A93" s="3" t="s">
        <v>82</v>
      </c>
      <c r="B93" s="5">
        <f>350</f>
        <v>350</v>
      </c>
    </row>
    <row r="94" spans="1:2" ht="12.75" customHeight="1">
      <c r="A94" s="3" t="s">
        <v>83</v>
      </c>
      <c r="B94" s="5">
        <f>100</f>
        <v>100</v>
      </c>
    </row>
    <row r="95" spans="1:2" ht="12.75" customHeight="1">
      <c r="A95" s="3" t="s">
        <v>84</v>
      </c>
      <c r="B95" s="5">
        <f>500</f>
        <v>500</v>
      </c>
    </row>
    <row r="96" spans="1:2" ht="12.75" customHeight="1">
      <c r="A96" s="3" t="s">
        <v>85</v>
      </c>
      <c r="B96" s="5">
        <f>250</f>
        <v>250</v>
      </c>
    </row>
    <row r="97" spans="1:2" ht="12.75" customHeight="1">
      <c r="A97" s="3" t="s">
        <v>86</v>
      </c>
      <c r="B97" s="5">
        <f>350</f>
        <v>350</v>
      </c>
    </row>
    <row r="98" spans="1:2" ht="12.75" customHeight="1">
      <c r="A98" s="3" t="s">
        <v>87</v>
      </c>
      <c r="B98" s="5">
        <f>100</f>
        <v>100</v>
      </c>
    </row>
    <row r="99" spans="1:2" ht="12.75" customHeight="1">
      <c r="A99" s="3" t="s">
        <v>88</v>
      </c>
      <c r="B99" s="5">
        <f>350</f>
        <v>350</v>
      </c>
    </row>
    <row r="100" spans="1:2" ht="12.75" customHeight="1">
      <c r="A100" s="3" t="s">
        <v>89</v>
      </c>
      <c r="B100" s="5">
        <f>350</f>
        <v>350</v>
      </c>
    </row>
    <row r="101" spans="1:2" ht="12.75" customHeight="1">
      <c r="A101" s="3" t="s">
        <v>90</v>
      </c>
      <c r="B101" s="5">
        <f>250</f>
        <v>250</v>
      </c>
    </row>
    <row r="102" spans="1:2" ht="12.75" customHeight="1">
      <c r="A102" s="3" t="s">
        <v>91</v>
      </c>
      <c r="B102" s="5">
        <f>100</f>
        <v>100</v>
      </c>
    </row>
    <row r="103" spans="1:2" ht="12.75" customHeight="1">
      <c r="A103" s="3" t="s">
        <v>92</v>
      </c>
      <c r="B103" s="5">
        <f>150</f>
        <v>150</v>
      </c>
    </row>
    <row r="104" spans="1:2" ht="12.75" customHeight="1">
      <c r="A104" s="3" t="s">
        <v>93</v>
      </c>
      <c r="B104" s="6">
        <f>((((((((((((((((B87)+(B88))+(B89))+(B90))+(B91))+(B92))+(B93))+(B94))+(B95))+(B96))+(B97))+(B98))+(B99))+(B100))+(B101))+(B102))+(B103)</f>
        <v>4100</v>
      </c>
    </row>
    <row r="105" spans="1:2" ht="12.75" customHeight="1">
      <c r="A105" s="3" t="s">
        <v>94</v>
      </c>
      <c r="B105" s="5">
        <f>500</f>
        <v>500</v>
      </c>
    </row>
    <row r="106" spans="1:2" ht="12.75" customHeight="1">
      <c r="A106" s="3" t="s">
        <v>95</v>
      </c>
      <c r="B106" s="5">
        <f>3500</f>
        <v>3500</v>
      </c>
    </row>
    <row r="107" spans="1:2" ht="12.75" customHeight="1">
      <c r="A107" s="3" t="s">
        <v>96</v>
      </c>
      <c r="B107" s="5">
        <f>500</f>
        <v>500</v>
      </c>
    </row>
    <row r="108" spans="1:2" ht="12.75" customHeight="1">
      <c r="A108" s="3" t="s">
        <v>97</v>
      </c>
      <c r="B108" s="5">
        <f>550</f>
        <v>550</v>
      </c>
    </row>
    <row r="109" spans="1:2" ht="12.75" customHeight="1">
      <c r="A109" s="3" t="s">
        <v>98</v>
      </c>
      <c r="B109" s="5">
        <f>2000</f>
        <v>2000</v>
      </c>
    </row>
    <row r="110" spans="1:2" ht="12.75" customHeight="1">
      <c r="A110" s="3" t="s">
        <v>99</v>
      </c>
      <c r="B110" s="6">
        <f>((((((B86)+(B104))+(B105))+(B106))+(B107))+(B108))+(B109)</f>
        <v>11150</v>
      </c>
    </row>
    <row r="111" spans="1:2" ht="12.75" customHeight="1">
      <c r="A111" s="3" t="s">
        <v>100</v>
      </c>
      <c r="B111" s="5">
        <f>1600</f>
        <v>1600</v>
      </c>
    </row>
    <row r="112" spans="1:2" ht="12.75" customHeight="1">
      <c r="A112" s="3" t="s">
        <v>101</v>
      </c>
      <c r="B112" s="6">
        <f>(((((((B41)+(B45))+(B56))+(B65))+(B82))+(B85))+(B110))+(B111)</f>
        <v>84390</v>
      </c>
    </row>
    <row r="113" spans="1:2" ht="12.75" customHeight="1">
      <c r="A113" s="3"/>
      <c r="B113" s="6"/>
    </row>
    <row r="114" spans="1:2" ht="12.75" customHeight="1">
      <c r="A114" s="3"/>
      <c r="B114" s="6"/>
    </row>
    <row r="115" spans="1:2" ht="12.75" customHeight="1">
      <c r="A115" s="3"/>
      <c r="B115" s="4"/>
    </row>
    <row r="116" ht="12.75" customHeight="1"/>
    <row r="117" ht="12.75" customHeight="1"/>
    <row r="118" spans="1:2" ht="12.75" customHeight="1">
      <c r="A118" s="7"/>
      <c r="B118" s="8"/>
    </row>
  </sheetData>
  <sheetProtection/>
  <mergeCells count="4">
    <mergeCell ref="A118:B118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Janene Angulo</dc:creator>
  <cp:keywords/>
  <dc:description/>
  <cp:lastModifiedBy>Janene Angulo</cp:lastModifiedBy>
  <dcterms:created xsi:type="dcterms:W3CDTF">2015-07-10T23:53:44Z</dcterms:created>
  <dcterms:modified xsi:type="dcterms:W3CDTF">2015-07-10T23:53:44Z</dcterms:modified>
  <cp:category/>
  <cp:version/>
  <cp:contentType/>
  <cp:contentStatus/>
</cp:coreProperties>
</file>